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_Bielli\OneDrive - Assolombarda Servizi Spa\Area Credito e Finanza\Estrazione AIDA\SIMEST Patrimonializzazione\"/>
    </mc:Choice>
  </mc:AlternateContent>
  <xr:revisionPtr revIDLastSave="49" documentId="109_{67BE5F07-9DB3-4D7C-9548-34555FE4AAB3}" xr6:coauthVersionLast="45" xr6:coauthVersionMax="45" xr10:uidLastSave="{7BCED9E1-BAA4-4715-AF1E-0AE0BFF9BCB1}"/>
  <bookViews>
    <workbookView xWindow="-120" yWindow="-120" windowWidth="29040" windowHeight="15840" xr2:uid="{600EF88D-925B-4BFF-BDC3-CE13D4D9B9E0}"/>
  </bookViews>
  <sheets>
    <sheet name="Foglio1" sheetId="1" r:id="rId1"/>
  </sheets>
  <definedNames>
    <definedName name="_xlnm.Print_Area" localSheetId="0">Foglio1!$A$1:$E$28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 s="1"/>
  <c r="B22" i="1"/>
  <c r="B23" i="1" s="1"/>
  <c r="B20" i="1" l="1"/>
  <c r="C20" i="1" s="1"/>
  <c r="B28" i="1" l="1"/>
</calcChain>
</file>

<file path=xl/sharedStrings.xml><?xml version="1.0" encoding="utf-8"?>
<sst xmlns="http://schemas.openxmlformats.org/spreadsheetml/2006/main" count="24" uniqueCount="22">
  <si>
    <t>Scegli un'opzione</t>
  </si>
  <si>
    <t>Rapporto tra Patrimonio Netto e Immobilizzazioni</t>
  </si>
  <si>
    <t>Settore attività</t>
  </si>
  <si>
    <t>link</t>
  </si>
  <si>
    <t>Dimensione aziendale
(calcolata secondo normativa comunitaria)</t>
  </si>
  <si>
    <t>Richiesta finanziaria totale</t>
  </si>
  <si>
    <t>Quota di fondo perduto</t>
  </si>
  <si>
    <t>Quota di finanziamento</t>
  </si>
  <si>
    <t>RAGIONE SOCIALE</t>
  </si>
  <si>
    <t>Per una consulenza o per maggiori informazioni:</t>
  </si>
  <si>
    <t>Verifica se la tua azienda può accedere</t>
  </si>
  <si>
    <t>Per approfondire il bando clicca su questo</t>
  </si>
  <si>
    <t>N.B. Compila solo le celle bianche. Per potere accedere al bando non devono apparire celle rosse.</t>
  </si>
  <si>
    <t>Patrimonio netto €</t>
  </si>
  <si>
    <t>Immobilizzazioni nette €</t>
  </si>
  <si>
    <t>Agevolazione massima richiedibile</t>
  </si>
  <si>
    <t>Di cui, fondo perduto</t>
  </si>
  <si>
    <t>SIMEST - LINEA PATRIMONIALIZZAZIONE PER PMI ESPORTATRICI</t>
  </si>
  <si>
    <t>fin@assolombarda.it</t>
  </si>
  <si>
    <t>0258370704</t>
  </si>
  <si>
    <t>Fatturato estero ultimo biennio &gt;= 20%</t>
  </si>
  <si>
    <t>Agevolazioni in Temporary Framework già ottenute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</si>
</sst>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\-&quot;€&quot;\ #,##0.00"/>
    <numFmt numFmtId="43" formatCode="_-* #,##0.00_-;\-* #,##0.00_-;_-* &quot;-&quot;??_-;_-@_-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2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2" xfId="0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 wrapText="1"/>
    </xf>
    <xf numFmtId="0" fontId="4" fillId="0" borderId="0" xfId="0" applyFont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7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7" fontId="0" fillId="0" borderId="0" xfId="1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0" fontId="6" fillId="0" borderId="0" xfId="2"/>
    <xf numFmtId="0" fontId="9" fillId="2" borderId="1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164" fontId="3" fillId="3" borderId="1" xfId="1" applyNumberFormat="1" applyFont="1" applyFill="1" applyBorder="1" applyAlignment="1" applyProtection="1">
      <alignment horizontal="center" vertical="center"/>
      <protection hidden="1"/>
    </xf>
    <xf numFmtId="164" fontId="3" fillId="3" borderId="1" xfId="0" applyNumberFormat="1" applyFon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>
      <alignment horizontal="center" vertical="center"/>
    </xf>
    <xf numFmtId="0" fontId="6" fillId="0" borderId="0" xfId="2" applyAlignment="1">
      <alignment horizontal="left" vertical="top"/>
    </xf>
    <xf numFmtId="2" fontId="0" fillId="3" borderId="1" xfId="1" applyNumberFormat="1" applyFont="1" applyFill="1" applyBorder="1" applyAlignment="1">
      <alignment horizontal="center" vertical="center"/>
    </xf>
    <xf numFmtId="0" fontId="6" fillId="0" borderId="0" xfId="2" applyAlignment="1">
      <alignment vertical="top"/>
    </xf>
    <xf numFmtId="0" fontId="0" fillId="0" borderId="0" xfId="0" quotePrefix="1" applyAlignment="1">
      <alignment vertical="top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7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10">
    <dxf>
      <font>
        <color theme="0"/>
      </font>
    </dxf>
    <dxf>
      <fill>
        <patternFill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63958</xdr:colOff>
      <xdr:row>3</xdr:row>
      <xdr:rowOff>19050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8C6F3B43-E635-4F98-BFB8-C967546D01AB}"/>
            </a:ext>
          </a:extLst>
        </xdr:cNvPr>
        <xdr:cNvSpPr>
          <a:spLocks noChangeAspect="1" noChangeArrowheads="1"/>
        </xdr:cNvSpPr>
      </xdr:nvSpPr>
      <xdr:spPr bwMode="auto">
        <a:xfrm>
          <a:off x="7554686" y="2939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in@assolombarda.it" TargetMode="External"/><Relationship Id="rId1" Type="http://schemas.openxmlformats.org/officeDocument/2006/relationships/hyperlink" Target="https://www.assolombarda.it/servizi/incentivi-e-finanziamenti-agevolati/informazioni/liquidita-per-le-pmi-esportatrici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4EB1-25DD-49CE-9038-121D6C789E04}">
  <dimension ref="A1:G29"/>
  <sheetViews>
    <sheetView showGridLines="0" tabSelected="1" workbookViewId="0">
      <selection activeCell="B11" sqref="B11:E11"/>
    </sheetView>
  </sheetViews>
  <sheetFormatPr defaultRowHeight="15" x14ac:dyDescent="0.25"/>
  <cols>
    <col min="1" max="1" width="49.7109375" customWidth="1"/>
    <col min="2" max="2" width="20.140625" bestFit="1" customWidth="1"/>
    <col min="3" max="3" width="21.140625" customWidth="1"/>
    <col min="4" max="4" width="8.5703125" customWidth="1"/>
    <col min="5" max="5" width="7.140625" customWidth="1"/>
    <col min="6" max="6" width="4.5703125" customWidth="1"/>
    <col min="7" max="7" width="3.42578125" customWidth="1"/>
  </cols>
  <sheetData>
    <row r="1" spans="1:7" ht="23.25" x14ac:dyDescent="0.35">
      <c r="A1" s="32" t="s">
        <v>17</v>
      </c>
      <c r="B1" s="32"/>
      <c r="C1" s="32"/>
      <c r="D1" s="32"/>
      <c r="E1" s="32"/>
    </row>
    <row r="2" spans="1:7" ht="15.75" x14ac:dyDescent="0.25">
      <c r="A2" s="33" t="s">
        <v>10</v>
      </c>
      <c r="B2" s="33"/>
      <c r="C2" s="33"/>
      <c r="D2" s="33"/>
      <c r="E2" s="33"/>
    </row>
    <row r="3" spans="1:7" ht="6.4" customHeight="1" x14ac:dyDescent="0.25"/>
    <row r="4" spans="1:7" x14ac:dyDescent="0.25">
      <c r="A4" s="8" t="s">
        <v>11</v>
      </c>
      <c r="B4" s="25" t="s">
        <v>3</v>
      </c>
    </row>
    <row r="5" spans="1:7" ht="5.65" customHeight="1" x14ac:dyDescent="0.25">
      <c r="A5" s="8"/>
    </row>
    <row r="6" spans="1:7" x14ac:dyDescent="0.25">
      <c r="A6" s="9" t="s">
        <v>9</v>
      </c>
      <c r="B6" s="27" t="s">
        <v>18</v>
      </c>
      <c r="C6" s="17"/>
    </row>
    <row r="7" spans="1:7" x14ac:dyDescent="0.25">
      <c r="A7" s="9"/>
      <c r="B7" s="28" t="s">
        <v>19</v>
      </c>
      <c r="C7" s="17"/>
    </row>
    <row r="8" spans="1:7" ht="5.65" customHeight="1" x14ac:dyDescent="0.25">
      <c r="A8" s="9"/>
      <c r="B8" s="5"/>
    </row>
    <row r="9" spans="1:7" x14ac:dyDescent="0.25">
      <c r="A9" s="34" t="s">
        <v>12</v>
      </c>
      <c r="B9" s="34"/>
      <c r="C9" s="34"/>
      <c r="D9" s="34"/>
      <c r="E9" s="34"/>
    </row>
    <row r="10" spans="1:7" x14ac:dyDescent="0.25">
      <c r="B10" s="7"/>
      <c r="C10" s="7"/>
      <c r="D10" s="7"/>
      <c r="E10" s="7"/>
    </row>
    <row r="11" spans="1:7" ht="15.75" x14ac:dyDescent="0.25">
      <c r="A11" s="18" t="s">
        <v>8</v>
      </c>
      <c r="B11" s="31"/>
      <c r="C11" s="31"/>
      <c r="D11" s="31"/>
      <c r="E11" s="31"/>
      <c r="F11" s="1"/>
      <c r="G11" s="1"/>
    </row>
    <row r="12" spans="1:7" ht="15.75" customHeight="1" x14ac:dyDescent="0.25">
      <c r="A12" s="3"/>
      <c r="B12" s="4"/>
      <c r="F12" s="1"/>
      <c r="G12" s="1"/>
    </row>
    <row r="13" spans="1:7" ht="30" x14ac:dyDescent="0.25">
      <c r="A13" s="19" t="s">
        <v>4</v>
      </c>
      <c r="B13" s="29" t="s">
        <v>0</v>
      </c>
      <c r="F13" s="1"/>
      <c r="G13" s="1"/>
    </row>
    <row r="14" spans="1:7" x14ac:dyDescent="0.25">
      <c r="A14" s="20" t="s">
        <v>20</v>
      </c>
      <c r="B14" s="11" t="s">
        <v>0</v>
      </c>
      <c r="F14" s="1"/>
      <c r="G14" s="1"/>
    </row>
    <row r="15" spans="1:7" x14ac:dyDescent="0.25">
      <c r="A15" s="21" t="s">
        <v>2</v>
      </c>
      <c r="B15" s="11" t="s">
        <v>0</v>
      </c>
      <c r="F15" s="1"/>
      <c r="G15" s="1"/>
    </row>
    <row r="16" spans="1:7" x14ac:dyDescent="0.25">
      <c r="A16" s="6"/>
      <c r="B16" s="12"/>
      <c r="F16" s="1"/>
      <c r="G16" s="1"/>
    </row>
    <row r="17" spans="1:7" x14ac:dyDescent="0.25">
      <c r="A17" s="20" t="s">
        <v>13</v>
      </c>
      <c r="B17" s="13"/>
      <c r="F17" s="1"/>
      <c r="G17" s="1"/>
    </row>
    <row r="18" spans="1:7" x14ac:dyDescent="0.25">
      <c r="A18" s="20" t="s">
        <v>14</v>
      </c>
      <c r="B18" s="13"/>
      <c r="F18" s="1"/>
      <c r="G18" s="1"/>
    </row>
    <row r="19" spans="1:7" x14ac:dyDescent="0.25">
      <c r="A19" s="6"/>
      <c r="B19" s="14"/>
      <c r="F19" s="1"/>
      <c r="G19" s="1"/>
    </row>
    <row r="20" spans="1:7" ht="15" customHeight="1" x14ac:dyDescent="0.25">
      <c r="A20" s="21" t="s">
        <v>1</v>
      </c>
      <c r="B20" s="26" t="str">
        <f>IF(ISERROR(+B17/B18),"",B17/B18)</f>
        <v/>
      </c>
      <c r="C20" s="10" t="str">
        <f>IF(B17="","",IF(B18="","",IF(B15="Scegli un'opzione","",IF(B15="Manifattura",IF(B20&lt;0.65,"Potresti accedere al bando, ma contattaci per un approfondimento",IF(B20&gt;2,"Superi la soglia massima per accedere al bando")),IF(B15="Commercio/servizi",IF(B20&lt;1,"Potresti accedere al bando, ma contattaci per un approfondimento",IF(B20&gt;4,"Superi la soglia massima per accedere al bando","")))))))</f>
        <v/>
      </c>
      <c r="F20" s="2"/>
      <c r="G20" s="1"/>
    </row>
    <row r="21" spans="1:7" x14ac:dyDescent="0.25">
      <c r="A21" s="6"/>
      <c r="B21" s="12"/>
      <c r="F21" s="1"/>
      <c r="G21" s="1"/>
    </row>
    <row r="22" spans="1:7" x14ac:dyDescent="0.25">
      <c r="A22" s="21" t="s">
        <v>15</v>
      </c>
      <c r="B22" s="22">
        <f>IF(B17*50%&lt;800000,B17*50%,800000)</f>
        <v>0</v>
      </c>
      <c r="F22" s="1"/>
      <c r="G22" s="1"/>
    </row>
    <row r="23" spans="1:7" x14ac:dyDescent="0.25">
      <c r="A23" s="21" t="s">
        <v>16</v>
      </c>
      <c r="B23" s="23">
        <f>IF(B22*50%&lt;800000,B22*50%,800000)</f>
        <v>0</v>
      </c>
      <c r="F23" s="1"/>
      <c r="G23" s="1"/>
    </row>
    <row r="24" spans="1:7" x14ac:dyDescent="0.25">
      <c r="A24" s="6"/>
      <c r="B24" s="15"/>
      <c r="F24" s="1"/>
      <c r="G24" s="1"/>
    </row>
    <row r="25" spans="1:7" ht="15" customHeight="1" x14ac:dyDescent="0.25">
      <c r="A25" s="20" t="s">
        <v>5</v>
      </c>
      <c r="B25" s="16"/>
      <c r="F25" s="1"/>
      <c r="G25" s="1"/>
    </row>
    <row r="26" spans="1:7" ht="15" customHeight="1" x14ac:dyDescent="0.25">
      <c r="A26" s="20" t="s">
        <v>21</v>
      </c>
      <c r="B26" s="16"/>
      <c r="F26" s="1"/>
      <c r="G26" s="1"/>
    </row>
    <row r="27" spans="1:7" ht="15" customHeight="1" x14ac:dyDescent="0.25">
      <c r="A27" s="20" t="s">
        <v>6</v>
      </c>
      <c r="B27" s="24">
        <f>IF(C27&gt;800000,800000,C27)</f>
        <v>0</v>
      </c>
      <c r="C27" s="30">
        <f>IF(B26+(B25*50%)&gt;800000,800000-B26,IF(B25*50%&lt;800000,B25*50%,800000))</f>
        <v>0</v>
      </c>
      <c r="F27" s="1"/>
      <c r="G27" s="1"/>
    </row>
    <row r="28" spans="1:7" ht="15.75" customHeight="1" x14ac:dyDescent="0.25">
      <c r="A28" s="20" t="s">
        <v>7</v>
      </c>
      <c r="B28" s="24">
        <f>B25-B27</f>
        <v>0</v>
      </c>
      <c r="F28" s="1"/>
      <c r="G28" s="1"/>
    </row>
    <row r="29" spans="1:7" x14ac:dyDescent="0.25">
      <c r="B29" s="1"/>
    </row>
  </sheetData>
  <sheetProtection sheet="1" objects="1" scenarios="1"/>
  <mergeCells count="4">
    <mergeCell ref="B11:E11"/>
    <mergeCell ref="A1:E1"/>
    <mergeCell ref="A2:E2"/>
    <mergeCell ref="A9:E9"/>
  </mergeCells>
  <conditionalFormatting sqref="B13">
    <cfRule type="cellIs" dxfId="9" priority="19" operator="equal">
      <formula>"PMI"</formula>
    </cfRule>
    <cfRule type="cellIs" dxfId="8" priority="20" operator="equal">
      <formula>"Grande impresa"</formula>
    </cfRule>
    <cfRule type="cellIs" dxfId="7" priority="1" operator="equal">
      <formula>"Midcap (fino a 1.500 dipendenti)"</formula>
    </cfRule>
  </conditionalFormatting>
  <conditionalFormatting sqref="B20">
    <cfRule type="expression" dxfId="6" priority="3">
      <formula>$C$20="Potresti accedere al bando, ma contattaci per un approfondimento"</formula>
    </cfRule>
    <cfRule type="expression" dxfId="5" priority="10">
      <formula>$C$20="Superi la soglia massima per accedere al bando"</formula>
    </cfRule>
  </conditionalFormatting>
  <conditionalFormatting sqref="B15">
    <cfRule type="cellIs" dxfId="4" priority="8" operator="equal">
      <formula>"Commercio/servizi"</formula>
    </cfRule>
    <cfRule type="cellIs" dxfId="3" priority="9" operator="equal">
      <formula>"Manifattura"</formula>
    </cfRule>
  </conditionalFormatting>
  <conditionalFormatting sqref="B14">
    <cfRule type="cellIs" dxfId="2" priority="6" operator="equal">
      <formula>"No"</formula>
    </cfRule>
    <cfRule type="cellIs" dxfId="1" priority="7" operator="equal">
      <formula>"Sì"</formula>
    </cfRule>
  </conditionalFormatting>
  <conditionalFormatting sqref="C20">
    <cfRule type="cellIs" dxfId="0" priority="2" operator="equal">
      <formula>FALSE</formula>
    </cfRule>
  </conditionalFormatting>
  <dataValidations count="5">
    <dataValidation type="list" allowBlank="1" showInputMessage="1" showErrorMessage="1" sqref="B13" xr:uid="{73E287E9-F75D-49F0-871C-94CE4455A7EC}">
      <formula1>"Scegli un'opzione,PMI,Midcap (fino a 1.500 dipendenti),Grande impresa"</formula1>
    </dataValidation>
    <dataValidation type="list" allowBlank="1" showInputMessage="1" showErrorMessage="1" sqref="B14" xr:uid="{C7B62138-C6DF-408E-B47D-8E60F53F0F4B}">
      <formula1>"Scegli un'opzione,Sì,No"</formula1>
    </dataValidation>
    <dataValidation type="list" allowBlank="1" showInputMessage="1" showErrorMessage="1" sqref="B15" xr:uid="{A1A64F91-852F-448F-8E90-0B48FCE0EC4D}">
      <formula1>"Scegli un'opzione,Manifattura,Commercio/servizi"</formula1>
    </dataValidation>
    <dataValidation type="decimal" allowBlank="1" showInputMessage="1" showErrorMessage="1" error="Il valore massimo è 200.00 €" sqref="B26" xr:uid="{AA466ABF-0D32-4252-8CE9-4D8E613456B5}">
      <formula1>0</formula1>
      <formula2>800000</formula2>
    </dataValidation>
    <dataValidation type="custom" allowBlank="1" showInputMessage="1" showErrorMessage="1" error="La richiesta finanziari totale deve essere inferiore al Finanziamento_x000a_ nassimo richiedibile" sqref="B25" xr:uid="{E964D79A-ADD9-4150-B667-F3900D7082D0}">
      <formula1>B25&lt;B22</formula1>
    </dataValidation>
  </dataValidations>
  <hyperlinks>
    <hyperlink ref="B4" r:id="rId1" xr:uid="{9F1F2259-784E-48D2-A6A5-B7A8DD2CB80D}"/>
    <hyperlink ref="B6" r:id="rId2" xr:uid="{5D32B43D-1CF6-462F-9D53-B9A969AC85E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Filipetto</dc:creator>
  <cp:lastModifiedBy>Alessandro Bielli</cp:lastModifiedBy>
  <cp:lastPrinted>2020-06-26T10:56:16Z</cp:lastPrinted>
  <dcterms:created xsi:type="dcterms:W3CDTF">2020-06-24T08:20:44Z</dcterms:created>
  <dcterms:modified xsi:type="dcterms:W3CDTF">2020-09-24T09:15:49Z</dcterms:modified>
</cp:coreProperties>
</file>